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D:\Documentos TEMP_DGH63\Cuarentena\Publicaciones Web\Publicación Oct 22\"/>
    </mc:Choice>
  </mc:AlternateContent>
  <xr:revisionPtr revIDLastSave="0" documentId="13_ncr:1_{C045B5D2-445D-43C5-93E3-C72360FC932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PTC04" sheetId="1" r:id="rId1"/>
  </sheets>
  <definedNames>
    <definedName name="_xlnm.Print_Area" localSheetId="0">DPTC04!$A$1:$E$54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52" i="1" l="1"/>
  <c r="C51" i="1"/>
  <c r="C31" i="1"/>
  <c r="C47" i="1"/>
  <c r="C50" i="1"/>
  <c r="C49" i="1"/>
  <c r="C48" i="1"/>
  <c r="C46" i="1"/>
  <c r="D46" i="1" l="1"/>
  <c r="D47" i="1" l="1"/>
  <c r="D52" i="1"/>
  <c r="D51" i="1"/>
  <c r="D50" i="1"/>
  <c r="D49" i="1"/>
  <c r="D48" i="1"/>
</calcChain>
</file>

<file path=xl/sharedStrings.xml><?xml version="1.0" encoding="utf-8"?>
<sst xmlns="http://schemas.openxmlformats.org/spreadsheetml/2006/main" count="43" uniqueCount="42">
  <si>
    <t>Ventas de Combustibles en el mercado interno (Miles de Barriles por Día)</t>
  </si>
  <si>
    <t>Producto</t>
  </si>
  <si>
    <t>MBPD</t>
  </si>
  <si>
    <t>Gas Licuado de Petróleo</t>
  </si>
  <si>
    <t>Gasohol 84</t>
  </si>
  <si>
    <t>Gasohol 90</t>
  </si>
  <si>
    <t>Gasohol 95</t>
  </si>
  <si>
    <t>Gasohol 97</t>
  </si>
  <si>
    <t>Gasohol 98</t>
  </si>
  <si>
    <t>Gasolina 84</t>
  </si>
  <si>
    <t>Gasolina 90</t>
  </si>
  <si>
    <t>Gasolina 95</t>
  </si>
  <si>
    <t>Gasolina 97</t>
  </si>
  <si>
    <t>Diesel B5</t>
  </si>
  <si>
    <t>Diesel B5 - S50</t>
  </si>
  <si>
    <t>Turbo  A-1</t>
  </si>
  <si>
    <t xml:space="preserve">Gasolina de aviación </t>
  </si>
  <si>
    <t>Petroleo Industrial 500</t>
  </si>
  <si>
    <t>Petroleo Industrial 6</t>
  </si>
  <si>
    <t>Combustible Residual Intermedio - 380 (IFO - 380)</t>
  </si>
  <si>
    <t xml:space="preserve">Diesel Marino 2 </t>
  </si>
  <si>
    <t>Solvente 1</t>
  </si>
  <si>
    <t>Solvente 3</t>
  </si>
  <si>
    <t>Asfalto Líquido</t>
  </si>
  <si>
    <t>Asfalto Sólido</t>
  </si>
  <si>
    <t xml:space="preserve">Total </t>
  </si>
  <si>
    <t>Productos</t>
  </si>
  <si>
    <t>%</t>
  </si>
  <si>
    <t>GLP</t>
  </si>
  <si>
    <t>Diesel</t>
  </si>
  <si>
    <t>Gasolina/Gasohol</t>
  </si>
  <si>
    <t>Turbo</t>
  </si>
  <si>
    <t>Residuales</t>
  </si>
  <si>
    <t>Asfalto</t>
  </si>
  <si>
    <t>Otros</t>
  </si>
  <si>
    <t>Fuente: DGH - Empresas del Subsector Hidrocarburos</t>
  </si>
  <si>
    <t xml:space="preserve">Diesel 2 </t>
  </si>
  <si>
    <t>Diesel 2  - S50</t>
  </si>
  <si>
    <t>Diesel B5 UV</t>
  </si>
  <si>
    <t>Diesel B5 - S50 UV</t>
  </si>
  <si>
    <t>Diesel 2 UV</t>
  </si>
  <si>
    <t>Mes de Octubre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</si>
</sst>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 * #,##0.00_ ;_ * \-#,##0.00_ ;_ * &quot;-&quot;??_ ;_ @_ "/>
    <numFmt numFmtId="165" formatCode="_ * #,##0.00_ ;_ * \-#,##0.00_ ;_ * &quot;-&quot;_ ;_ @_ "/>
    <numFmt numFmtId="166" formatCode="0.0%"/>
    <numFmt numFmtId="167" formatCode="_ * #,##0.000_ ;_ * \-#,##0.000_ ;_ * &quot;-&quot;??_ ;_ @_ "/>
    <numFmt numFmtId="168" formatCode="_ * #,##0.0000_ ;_ * \-#,##0.0000_ ;_ * &quot;-&quot;??_ ;_ @_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ahoma"/>
      <family val="2"/>
    </font>
    <font>
      <sz val="11"/>
      <color theme="1"/>
      <name val="Tahoma"/>
      <family val="2"/>
    </font>
    <font>
      <b/>
      <sz val="12"/>
      <color theme="0"/>
      <name val="Tahoma"/>
      <family val="2"/>
    </font>
    <font>
      <sz val="10"/>
      <name val="Arial"/>
      <family val="2"/>
    </font>
    <font>
      <sz val="10"/>
      <color theme="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rgb="FF00638D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/>
  </cellStyleXfs>
  <cellXfs count="18">
    <xf numFmtId="0" fontId="0" fillId="0" borderId="0" xfId="0"/>
    <xf numFmtId="0" fontId="3" fillId="0" borderId="0" xfId="0" applyFont="1"/>
    <xf numFmtId="0" fontId="4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164" fontId="4" fillId="3" borderId="1" xfId="0" applyNumberFormat="1" applyFont="1" applyFill="1" applyBorder="1" applyAlignment="1">
      <alignment horizontal="center" vertical="center"/>
    </xf>
    <xf numFmtId="0" fontId="5" fillId="0" borderId="1" xfId="2" applyFill="1" applyBorder="1" applyAlignment="1">
      <alignment horizontal="center" vertical="center"/>
    </xf>
    <xf numFmtId="165" fontId="5" fillId="0" borderId="1" xfId="2" applyNumberFormat="1" applyFont="1" applyFill="1" applyBorder="1" applyAlignment="1">
      <alignment vertical="center"/>
    </xf>
    <xf numFmtId="166" fontId="5" fillId="0" borderId="1" xfId="1" applyNumberFormat="1" applyFont="1" applyFill="1" applyBorder="1" applyAlignment="1">
      <alignment horizontal="center" vertical="center"/>
    </xf>
    <xf numFmtId="0" fontId="6" fillId="0" borderId="0" xfId="0" applyFont="1"/>
    <xf numFmtId="43" fontId="3" fillId="0" borderId="0" xfId="3" applyFont="1"/>
    <xf numFmtId="43" fontId="3" fillId="0" borderId="0" xfId="0" applyNumberFormat="1" applyFont="1"/>
    <xf numFmtId="164" fontId="0" fillId="0" borderId="1" xfId="0" applyNumberFormat="1" applyBorder="1" applyAlignment="1">
      <alignment horizontal="center" vertical="center"/>
    </xf>
    <xf numFmtId="167" fontId="3" fillId="0" borderId="1" xfId="0" applyNumberFormat="1" applyFont="1" applyBorder="1" applyAlignment="1">
      <alignment horizontal="center" vertical="center"/>
    </xf>
    <xf numFmtId="168" fontId="3" fillId="0" borderId="1" xfId="0" applyNumberFormat="1" applyFont="1" applyBorder="1" applyAlignment="1">
      <alignment horizontal="center" vertical="center"/>
    </xf>
    <xf numFmtId="0" fontId="3" fillId="0" borderId="1" xfId="0" applyFont="1" applyBorder="1"/>
    <xf numFmtId="0" fontId="2" fillId="0" borderId="0" xfId="0" applyFont="1" applyAlignment="1">
      <alignment horizontal="center"/>
    </xf>
  </cellXfs>
  <cellStyles count="4">
    <cellStyle name="Millares" xfId="3" builtinId="3"/>
    <cellStyle name="Normal" xfId="0" builtinId="0"/>
    <cellStyle name="Normal 3 2" xfId="2" xr:uid="{00000000-0005-0000-0000-000002000000}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9825565618730648"/>
          <c:y val="0.18106031239108633"/>
          <c:w val="0.39170665522479792"/>
          <c:h val="0.75079395844743335"/>
        </c:manualLayout>
      </c:layout>
      <c:pieChart>
        <c:varyColors val="1"/>
        <c:ser>
          <c:idx val="0"/>
          <c:order val="0"/>
          <c:tx>
            <c:strRef>
              <c:f>DPTC04!$C$45</c:f>
              <c:strCache>
                <c:ptCount val="1"/>
                <c:pt idx="0">
                  <c:v>MBPD</c:v>
                </c:pt>
              </c:strCache>
            </c:strRef>
          </c:tx>
          <c:dPt>
            <c:idx val="0"/>
            <c:bubble3D val="0"/>
            <c:spPr>
              <a:solidFill>
                <a:srgbClr val="39F778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9FFB-4ECE-BD58-D2A82033CE23}"/>
              </c:ext>
            </c:extLst>
          </c:dPt>
          <c:dPt>
            <c:idx val="1"/>
            <c:bubble3D val="0"/>
            <c:spPr>
              <a:solidFill>
                <a:srgbClr val="26D5F8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9FFB-4ECE-BD58-D2A82033CE2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9FFB-4ECE-BD58-D2A82033CE23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9FFB-4ECE-BD58-D2A82033CE23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9FFB-4ECE-BD58-D2A82033CE23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9FFB-4ECE-BD58-D2A82033CE23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9FFB-4ECE-BD58-D2A82033CE23}"/>
              </c:ext>
            </c:extLst>
          </c:dPt>
          <c:dLbls>
            <c:dLbl>
              <c:idx val="0"/>
              <c:layout>
                <c:manualLayout>
                  <c:x val="5.0691382649333781E-2"/>
                  <c:y val="0.1818329326495629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FFB-4ECE-BD58-D2A82033CE23}"/>
                </c:ext>
              </c:extLst>
            </c:dLbl>
            <c:dLbl>
              <c:idx val="2"/>
              <c:layout>
                <c:manualLayout>
                  <c:x val="-4.4182621502209134E-2"/>
                  <c:y val="0.14451866380260753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Tahoma" panose="020B0604030504040204" pitchFamily="34" charset="0"/>
                      <a:ea typeface="Tahoma" panose="020B0604030504040204" pitchFamily="34" charset="0"/>
                      <a:cs typeface="Tahoma" panose="020B0604030504040204" pitchFamily="34" charset="0"/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1944035346097204"/>
                      <c:h val="0.2258291664592120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9FFB-4ECE-BD58-D2A82033CE23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DPTC04!$B$46:$B$52</c:f>
              <c:strCache>
                <c:ptCount val="7"/>
                <c:pt idx="0">
                  <c:v>GLP</c:v>
                </c:pt>
                <c:pt idx="1">
                  <c:v>Diesel</c:v>
                </c:pt>
                <c:pt idx="2">
                  <c:v>Gasolina/Gasohol</c:v>
                </c:pt>
                <c:pt idx="3">
                  <c:v>Turbo</c:v>
                </c:pt>
                <c:pt idx="4">
                  <c:v>Residuales</c:v>
                </c:pt>
                <c:pt idx="5">
                  <c:v>Asfalto</c:v>
                </c:pt>
                <c:pt idx="6">
                  <c:v>Otros</c:v>
                </c:pt>
              </c:strCache>
            </c:strRef>
          </c:cat>
          <c:val>
            <c:numRef>
              <c:f>DPTC04!$C$46:$C$52</c:f>
              <c:numCache>
                <c:formatCode>_ * #,##0.00_ ;_ * \-#,##0.00_ ;_ * "-"_ ;_ @_ </c:formatCode>
                <c:ptCount val="7"/>
                <c:pt idx="0">
                  <c:v>64.31677349755482</c:v>
                </c:pt>
                <c:pt idx="1">
                  <c:v>135.08490451612903</c:v>
                </c:pt>
                <c:pt idx="2">
                  <c:v>52.310794516129029</c:v>
                </c:pt>
                <c:pt idx="3">
                  <c:v>16.380483870967741</c:v>
                </c:pt>
                <c:pt idx="4">
                  <c:v>2.3712903225806454</c:v>
                </c:pt>
                <c:pt idx="5">
                  <c:v>5.0103225806451617</c:v>
                </c:pt>
                <c:pt idx="6">
                  <c:v>0.33996774193548385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9FFB-4ECE-BD58-D2A82033CE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269875</xdr:colOff>
      <xdr:row>31</xdr:row>
      <xdr:rowOff>80962</xdr:rowOff>
    </xdr:from>
    <xdr:to>
      <xdr:col>2</xdr:col>
      <xdr:colOff>1143000</xdr:colOff>
      <xdr:row>43</xdr:row>
      <xdr:rowOff>158750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54"/>
  <sheetViews>
    <sheetView tabSelected="1" view="pageBreakPreview" topLeftCell="A16" zoomScaleNormal="100" zoomScaleSheetLayoutView="100" workbookViewId="0">
      <selection activeCell="D32" sqref="D32"/>
    </sheetView>
  </sheetViews>
  <sheetFormatPr baseColWidth="10" defaultRowHeight="14.25" x14ac:dyDescent="0.2"/>
  <cols>
    <col min="1" max="1" width="11.42578125" style="1"/>
    <col min="2" max="2" width="51.5703125" style="1" bestFit="1" customWidth="1"/>
    <col min="3" max="3" width="17.85546875" style="1" customWidth="1"/>
    <col min="4" max="16384" width="11.42578125" style="1"/>
  </cols>
  <sheetData>
    <row r="1" spans="1:5" ht="15" customHeight="1" x14ac:dyDescent="0.2">
      <c r="A1" s="17" t="s">
        <v>0</v>
      </c>
      <c r="B1" s="17"/>
      <c r="C1" s="17"/>
      <c r="D1" s="17"/>
    </row>
    <row r="2" spans="1:5" ht="15" customHeight="1" x14ac:dyDescent="0.2">
      <c r="A2" s="17" t="s">
        <v>41</v>
      </c>
      <c r="B2" s="17"/>
      <c r="C2" s="17"/>
      <c r="D2" s="17"/>
    </row>
    <row r="3" spans="1:5" ht="15" x14ac:dyDescent="0.2">
      <c r="B3" s="2" t="s">
        <v>1</v>
      </c>
      <c r="C3" s="2" t="s">
        <v>2</v>
      </c>
    </row>
    <row r="4" spans="1:5" x14ac:dyDescent="0.2">
      <c r="B4" s="3" t="s">
        <v>3</v>
      </c>
      <c r="C4" s="4">
        <v>64.31677349755482</v>
      </c>
      <c r="D4" s="11"/>
    </row>
    <row r="5" spans="1:5" x14ac:dyDescent="0.2">
      <c r="B5" s="3" t="s">
        <v>4</v>
      </c>
      <c r="C5" s="4">
        <v>2.9205483870967739</v>
      </c>
      <c r="D5" s="11"/>
    </row>
    <row r="6" spans="1:5" x14ac:dyDescent="0.2">
      <c r="B6" s="3" t="s">
        <v>5</v>
      </c>
      <c r="C6" s="4">
        <v>25.78751290322581</v>
      </c>
      <c r="D6" s="11"/>
      <c r="E6" s="12"/>
    </row>
    <row r="7" spans="1:5" x14ac:dyDescent="0.2">
      <c r="B7" s="3" t="s">
        <v>6</v>
      </c>
      <c r="C7" s="4">
        <v>12.977055806451613</v>
      </c>
      <c r="D7" s="11"/>
      <c r="E7" s="12"/>
    </row>
    <row r="8" spans="1:5" x14ac:dyDescent="0.2">
      <c r="B8" s="3" t="s">
        <v>7</v>
      </c>
      <c r="C8" s="4">
        <v>2.0828387096774192</v>
      </c>
      <c r="D8" s="11"/>
      <c r="E8" s="12"/>
    </row>
    <row r="9" spans="1:5" x14ac:dyDescent="0.2">
      <c r="B9" s="3" t="s">
        <v>8</v>
      </c>
      <c r="C9" s="4">
        <v>0.65709677419354839</v>
      </c>
      <c r="D9" s="11"/>
      <c r="E9" s="12"/>
    </row>
    <row r="10" spans="1:5" x14ac:dyDescent="0.2">
      <c r="B10" s="3" t="s">
        <v>9</v>
      </c>
      <c r="C10" s="4">
        <v>3.2663870967741935</v>
      </c>
      <c r="D10" s="11"/>
      <c r="E10" s="12"/>
    </row>
    <row r="11" spans="1:5" x14ac:dyDescent="0.2">
      <c r="B11" s="3" t="s">
        <v>10</v>
      </c>
      <c r="C11" s="4">
        <v>4.5352903225806456</v>
      </c>
      <c r="D11" s="11"/>
      <c r="E11" s="12"/>
    </row>
    <row r="12" spans="1:5" x14ac:dyDescent="0.2">
      <c r="B12" s="3" t="s">
        <v>11</v>
      </c>
      <c r="C12" s="4">
        <v>8.3419354838709686E-2</v>
      </c>
      <c r="D12" s="11"/>
      <c r="E12" s="12"/>
    </row>
    <row r="13" spans="1:5" x14ac:dyDescent="0.2">
      <c r="B13" s="3" t="s">
        <v>12</v>
      </c>
      <c r="C13" s="15">
        <v>6.4516129032258064E-4</v>
      </c>
      <c r="D13" s="11"/>
      <c r="E13" s="12"/>
    </row>
    <row r="14" spans="1:5" x14ac:dyDescent="0.2">
      <c r="B14" s="3" t="s">
        <v>13</v>
      </c>
      <c r="C14" s="4">
        <v>4.1346129032258059</v>
      </c>
      <c r="E14" s="12"/>
    </row>
    <row r="15" spans="1:5" x14ac:dyDescent="0.2">
      <c r="B15" s="3" t="s">
        <v>38</v>
      </c>
      <c r="C15" s="14">
        <v>1.2903225806451613E-3</v>
      </c>
      <c r="E15" s="12"/>
    </row>
    <row r="16" spans="1:5" x14ac:dyDescent="0.2">
      <c r="B16" s="3" t="s">
        <v>14</v>
      </c>
      <c r="C16" s="4">
        <v>54.072517096774192</v>
      </c>
      <c r="E16" s="12"/>
    </row>
    <row r="17" spans="2:5" x14ac:dyDescent="0.2">
      <c r="B17" s="3" t="s">
        <v>39</v>
      </c>
      <c r="C17" s="4">
        <v>76.847709999999992</v>
      </c>
      <c r="E17" s="12"/>
    </row>
    <row r="18" spans="2:5" x14ac:dyDescent="0.2">
      <c r="B18" s="3" t="s">
        <v>36</v>
      </c>
      <c r="C18" s="4">
        <v>1.6870967741935486E-2</v>
      </c>
      <c r="E18" s="12"/>
    </row>
    <row r="19" spans="2:5" x14ac:dyDescent="0.2">
      <c r="B19" s="3" t="s">
        <v>40</v>
      </c>
      <c r="C19" s="4">
        <v>1.1903225806451612E-2</v>
      </c>
      <c r="E19" s="12"/>
    </row>
    <row r="20" spans="2:5" x14ac:dyDescent="0.2">
      <c r="B20" s="3" t="s">
        <v>37</v>
      </c>
      <c r="C20" s="4"/>
      <c r="E20" s="12"/>
    </row>
    <row r="21" spans="2:5" x14ac:dyDescent="0.2">
      <c r="B21" s="3" t="s">
        <v>15</v>
      </c>
      <c r="C21" s="4">
        <v>16.380483870967741</v>
      </c>
      <c r="D21" s="11"/>
    </row>
    <row r="22" spans="2:5" x14ac:dyDescent="0.2">
      <c r="B22" s="3" t="s">
        <v>16</v>
      </c>
      <c r="C22" s="4">
        <v>4.0516129032258062E-2</v>
      </c>
      <c r="D22" s="11"/>
    </row>
    <row r="23" spans="2:5" x14ac:dyDescent="0.2">
      <c r="B23" s="3" t="s">
        <v>17</v>
      </c>
      <c r="C23" s="4">
        <v>6.096774193548387E-2</v>
      </c>
      <c r="D23" s="11"/>
    </row>
    <row r="24" spans="2:5" x14ac:dyDescent="0.2">
      <c r="B24" s="3" t="s">
        <v>18</v>
      </c>
      <c r="C24" s="4">
        <v>1.8423225806451615</v>
      </c>
      <c r="D24" s="11"/>
    </row>
    <row r="25" spans="2:5" x14ac:dyDescent="0.2">
      <c r="B25" s="3" t="s">
        <v>19</v>
      </c>
      <c r="C25" s="16"/>
    </row>
    <row r="26" spans="2:5" ht="15" x14ac:dyDescent="0.2">
      <c r="B26" s="3" t="s">
        <v>20</v>
      </c>
      <c r="C26" s="13">
        <v>0.46799999999999997</v>
      </c>
      <c r="D26" s="11"/>
    </row>
    <row r="27" spans="2:5" x14ac:dyDescent="0.2">
      <c r="B27" s="3" t="s">
        <v>21</v>
      </c>
      <c r="C27" s="4">
        <v>0.17383870967741935</v>
      </c>
      <c r="D27" s="11"/>
    </row>
    <row r="28" spans="2:5" x14ac:dyDescent="0.2">
      <c r="B28" s="3" t="s">
        <v>22</v>
      </c>
      <c r="C28" s="4">
        <v>0.12561290322580645</v>
      </c>
      <c r="D28" s="11"/>
    </row>
    <row r="29" spans="2:5" x14ac:dyDescent="0.2">
      <c r="B29" s="3" t="s">
        <v>23</v>
      </c>
      <c r="C29" s="4">
        <v>0.47229032258064518</v>
      </c>
      <c r="D29" s="11"/>
    </row>
    <row r="30" spans="2:5" x14ac:dyDescent="0.2">
      <c r="B30" s="3" t="s">
        <v>24</v>
      </c>
      <c r="C30" s="4">
        <v>4.5380322580645167</v>
      </c>
      <c r="D30" s="11"/>
    </row>
    <row r="31" spans="2:5" ht="15" x14ac:dyDescent="0.2">
      <c r="B31" s="5" t="s">
        <v>25</v>
      </c>
      <c r="C31" s="6">
        <f>+SUM(C4:C30)</f>
        <v>275.81453704594196</v>
      </c>
    </row>
    <row r="45" spans="2:4" ht="15" x14ac:dyDescent="0.2">
      <c r="B45" s="2" t="s">
        <v>26</v>
      </c>
      <c r="C45" s="2" t="s">
        <v>2</v>
      </c>
      <c r="D45" s="2" t="s">
        <v>27</v>
      </c>
    </row>
    <row r="46" spans="2:4" x14ac:dyDescent="0.2">
      <c r="B46" s="7" t="s">
        <v>28</v>
      </c>
      <c r="C46" s="8">
        <f>+C4</f>
        <v>64.31677349755482</v>
      </c>
      <c r="D46" s="9">
        <f>+C46/$C$31</f>
        <v>0.23318848305244216</v>
      </c>
    </row>
    <row r="47" spans="2:4" x14ac:dyDescent="0.2">
      <c r="B47" s="7" t="s">
        <v>29</v>
      </c>
      <c r="C47" s="8">
        <f>+C14+C16+C18+C15+C17+C19+C20</f>
        <v>135.08490451612903</v>
      </c>
      <c r="D47" s="9">
        <f t="shared" ref="D47:D52" si="0">+C47/$C$31</f>
        <v>0.48976716732529646</v>
      </c>
    </row>
    <row r="48" spans="2:4" x14ac:dyDescent="0.2">
      <c r="B48" s="7" t="s">
        <v>30</v>
      </c>
      <c r="C48" s="8">
        <f>+SUM(C5:C13)</f>
        <v>52.310794516129029</v>
      </c>
      <c r="D48" s="9">
        <f t="shared" si="0"/>
        <v>0.1896593090284277</v>
      </c>
    </row>
    <row r="49" spans="1:4" x14ac:dyDescent="0.2">
      <c r="B49" s="7" t="s">
        <v>31</v>
      </c>
      <c r="C49" s="8">
        <f>+C21</f>
        <v>16.380483870967741</v>
      </c>
      <c r="D49" s="9">
        <f t="shared" si="0"/>
        <v>5.938948703142239E-2</v>
      </c>
    </row>
    <row r="50" spans="1:4" x14ac:dyDescent="0.2">
      <c r="B50" s="7" t="s">
        <v>32</v>
      </c>
      <c r="C50" s="8">
        <f>+C23+C24+C26</f>
        <v>2.3712903225806454</v>
      </c>
      <c r="D50" s="9">
        <f t="shared" si="0"/>
        <v>8.59740878047216E-3</v>
      </c>
    </row>
    <row r="51" spans="1:4" x14ac:dyDescent="0.2">
      <c r="B51" s="7" t="s">
        <v>33</v>
      </c>
      <c r="C51" s="8">
        <f>+C30+C29</f>
        <v>5.0103225806451617</v>
      </c>
      <c r="D51" s="9">
        <f t="shared" si="0"/>
        <v>1.816554933727297E-2</v>
      </c>
    </row>
    <row r="52" spans="1:4" x14ac:dyDescent="0.2">
      <c r="B52" s="7" t="s">
        <v>34</v>
      </c>
      <c r="C52" s="8">
        <f>+C27+C28+C22</f>
        <v>0.33996774193548385</v>
      </c>
      <c r="D52" s="9">
        <f t="shared" si="0"/>
        <v>1.2325954446659785E-3</v>
      </c>
    </row>
    <row r="54" spans="1:4" x14ac:dyDescent="0.2">
      <c r="A54" s="10" t="s">
        <v>35</v>
      </c>
    </row>
  </sheetData>
  <mergeCells count="2">
    <mergeCell ref="A1:D1"/>
    <mergeCell ref="A2:D2"/>
  </mergeCells>
  <pageMargins left="0.7" right="0.7" top="1.3149999999999999" bottom="0.75" header="0.3" footer="0.3"/>
  <pageSetup paperSize="9" scale="8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DPTC04</vt:lpstr>
      <vt:lpstr>DPTC04!Área_de_impresión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ZARATE MORAN MELISSA DEL ROSARIO</dc:creator>
  <cp:lastModifiedBy>Ziii</cp:lastModifiedBy>
  <cp:lastPrinted>2022-11-07T15:39:42Z</cp:lastPrinted>
  <dcterms:created xsi:type="dcterms:W3CDTF">2021-03-10T20:20:46Z</dcterms:created>
  <dcterms:modified xsi:type="dcterms:W3CDTF">2022-12-05T22:35:30Z</dcterms:modified>
</cp:coreProperties>
</file>